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VSD208\staff\connollyw\Desktop\Capital Projects-22-23\"/>
    </mc:Choice>
  </mc:AlternateContent>
  <xr:revisionPtr revIDLastSave="0" documentId="13_ncr:1_{C7434620-B304-49CA-BB6E-BA0E8BB6ECCF}" xr6:coauthVersionLast="36" xr6:coauthVersionMax="36" xr10:uidLastSave="{00000000-0000-0000-0000-000000000000}"/>
  <bookViews>
    <workbookView xWindow="0" yWindow="0" windowWidth="28800" windowHeight="12225" xr2:uid="{2F9325E6-3B55-4AA2-A432-57B6B496615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28" i="1"/>
  <c r="M47" i="1" l="1"/>
  <c r="H39" i="1" l="1"/>
  <c r="H46" i="1" l="1"/>
  <c r="G53" i="1" l="1"/>
  <c r="F53" i="1"/>
  <c r="H53" i="1"/>
  <c r="F56" i="1" l="1"/>
  <c r="G56" i="1"/>
  <c r="H56" i="1" l="1"/>
</calcChain>
</file>

<file path=xl/sharedStrings.xml><?xml version="1.0" encoding="utf-8"?>
<sst xmlns="http://schemas.openxmlformats.org/spreadsheetml/2006/main" count="71" uniqueCount="61">
  <si>
    <t>Project Number</t>
  </si>
  <si>
    <t xml:space="preserve">Project / Vendor(s) </t>
  </si>
  <si>
    <t>Service by Contractor</t>
  </si>
  <si>
    <t xml:space="preserve">Purchase Order(s) Created                </t>
  </si>
  <si>
    <t>Change Order(s) Total</t>
  </si>
  <si>
    <t>New Estimated Total with Change Orders</t>
  </si>
  <si>
    <t>Estimated Remaining</t>
  </si>
  <si>
    <t>Chiller Replacement/Upgrade</t>
  </si>
  <si>
    <t>Boiler Replacement/Upgrade</t>
  </si>
  <si>
    <t>Roof Repair/Replacement Upgrade</t>
  </si>
  <si>
    <t>Piping Repairs/Upgrade</t>
  </si>
  <si>
    <t>Gym Bleacher Upgrade</t>
  </si>
  <si>
    <t>Single Use Restroom Project</t>
  </si>
  <si>
    <t>Property Acquisition</t>
  </si>
  <si>
    <t>MTV Well Upgrade</t>
  </si>
  <si>
    <t>Parking Lot Expansion Project</t>
  </si>
  <si>
    <t>Field, Track, Bleachers, Press Box Project</t>
  </si>
  <si>
    <t>CAPITAL PROJECTS DATABASE</t>
  </si>
  <si>
    <t>Auditorium Storage, Seating
 ADA Upgrade</t>
  </si>
  <si>
    <t>Notes</t>
  </si>
  <si>
    <t>Sub Purchase Order Amount</t>
  </si>
  <si>
    <t xml:space="preserve">Project Estimate </t>
  </si>
  <si>
    <t>Yes</t>
  </si>
  <si>
    <t>Estimated Install Date- Summer 2024</t>
  </si>
  <si>
    <t>Turf, E-Layer, Endzone, Logo</t>
  </si>
  <si>
    <t>Nor Pac Seating- Bleachers</t>
  </si>
  <si>
    <t xml:space="preserve">Coast to Coast- Field </t>
  </si>
  <si>
    <t>Track, D-Zones, Exchange Zone</t>
  </si>
  <si>
    <t>Bleachers/Fencing</t>
  </si>
  <si>
    <t>Shot Put Area</t>
  </si>
  <si>
    <t>Base Work and Drainage</t>
  </si>
  <si>
    <t>Coast to Coast- Track</t>
  </si>
  <si>
    <t>Coast to Coast- Shot Put</t>
  </si>
  <si>
    <t>Coast to Coast- Base work</t>
  </si>
  <si>
    <t>Actual Total</t>
  </si>
  <si>
    <t>Budgeted Amount</t>
  </si>
  <si>
    <t>Remaining</t>
  </si>
  <si>
    <t>Estimated Completion Date- Aug 15th, 2024</t>
  </si>
  <si>
    <t>Estimated Start Date- May 27th, 2024</t>
  </si>
  <si>
    <t>COLUMN TOTALS</t>
  </si>
  <si>
    <t>BUDGET TRACKING TOTAL</t>
  </si>
  <si>
    <t>Coast to Coast- ADA</t>
  </si>
  <si>
    <t>Bernardo Wills Consultant</t>
  </si>
  <si>
    <t>Design West Work</t>
  </si>
  <si>
    <t>Nor Pac Seating</t>
  </si>
  <si>
    <t>KCDA Contract 374</t>
  </si>
  <si>
    <t>OMNIA Contract R220501</t>
  </si>
  <si>
    <t>Mt View Well Work</t>
  </si>
  <si>
    <t>Estimated August 23rd completion date</t>
  </si>
  <si>
    <t>Start date set for June 12th, earlier if possible for mobilization</t>
  </si>
  <si>
    <r>
      <t>23-24  Total Expenditures</t>
    </r>
    <r>
      <rPr>
        <sz val="10"/>
        <color theme="0"/>
        <rFont val="Calibri"/>
        <family val="2"/>
        <scheme val="minor"/>
      </rPr>
      <t xml:space="preserve"> </t>
    </r>
  </si>
  <si>
    <r>
      <t>24-25 Total Expenditures</t>
    </r>
    <r>
      <rPr>
        <sz val="10"/>
        <color theme="0"/>
        <rFont val="Calibri"/>
        <family val="2"/>
        <scheme val="minor"/>
      </rPr>
      <t xml:space="preserve"> </t>
    </r>
  </si>
  <si>
    <t xml:space="preserve">Total Difference from Project Estimate </t>
  </si>
  <si>
    <t>Approval Date</t>
  </si>
  <si>
    <t>Wide Hollow Chiller Upgrade</t>
  </si>
  <si>
    <t>OMNIA Racine #3341</t>
  </si>
  <si>
    <t>Cottonwood Chiller Upgrade</t>
  </si>
  <si>
    <t>Trane- Chiller</t>
  </si>
  <si>
    <t>Wide Hollow Install</t>
  </si>
  <si>
    <t>Cottonwood Install</t>
  </si>
  <si>
    <t xml:space="preserve">RFP- Knobel's Electric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</si>
</sst>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1">
    <xf numFmtId="0" fontId="0" fillId="0" borderId="0" xfId="0"/>
    <xf numFmtId="0" fontId="8" fillId="5" borderId="4" xfId="0" quotePrefix="1" applyFont="1" applyFill="1" applyBorder="1" applyAlignment="1"/>
    <xf numFmtId="44" fontId="8" fillId="6" borderId="4" xfId="1" quotePrefix="1" applyFont="1" applyFill="1" applyBorder="1" applyAlignment="1">
      <alignment horizontal="center"/>
    </xf>
    <xf numFmtId="44" fontId="8" fillId="6" borderId="4" xfId="1" quotePrefix="1" applyNumberFormat="1" applyFont="1" applyFill="1" applyBorder="1" applyAlignment="1">
      <alignment horizontal="center"/>
    </xf>
    <xf numFmtId="44" fontId="8" fillId="4" borderId="4" xfId="1" quotePrefix="1" applyFont="1" applyFill="1" applyBorder="1" applyAlignment="1"/>
    <xf numFmtId="44" fontId="8" fillId="0" borderId="4" xfId="1" quotePrefix="1" applyFont="1" applyFill="1" applyBorder="1" applyAlignment="1"/>
    <xf numFmtId="44" fontId="8" fillId="6" borderId="14" xfId="1" quotePrefix="1" applyFont="1" applyFill="1" applyBorder="1" applyAlignment="1">
      <alignment horizontal="center"/>
    </xf>
    <xf numFmtId="44" fontId="8" fillId="6" borderId="14" xfId="1" quotePrefix="1" applyNumberFormat="1" applyFont="1" applyFill="1" applyBorder="1" applyAlignment="1">
      <alignment horizontal="center"/>
    </xf>
    <xf numFmtId="44" fontId="8" fillId="4" borderId="14" xfId="1" quotePrefix="1" applyFont="1" applyFill="1" applyBorder="1" applyAlignment="1"/>
    <xf numFmtId="44" fontId="8" fillId="0" borderId="14" xfId="1" quotePrefix="1" applyFont="1" applyFill="1" applyBorder="1" applyAlignment="1"/>
    <xf numFmtId="0" fontId="8" fillId="5" borderId="8" xfId="0" quotePrefix="1" applyFont="1" applyFill="1" applyBorder="1" applyAlignment="1"/>
    <xf numFmtId="44" fontId="8" fillId="6" borderId="8" xfId="1" quotePrefix="1" applyFont="1" applyFill="1" applyBorder="1" applyAlignment="1">
      <alignment horizontal="center"/>
    </xf>
    <xf numFmtId="44" fontId="8" fillId="6" borderId="8" xfId="1" quotePrefix="1" applyNumberFormat="1" applyFont="1" applyFill="1" applyBorder="1" applyAlignment="1">
      <alignment horizontal="center"/>
    </xf>
    <xf numFmtId="44" fontId="8" fillId="4" borderId="8" xfId="1" quotePrefix="1" applyFont="1" applyFill="1" applyBorder="1" applyAlignment="1"/>
    <xf numFmtId="44" fontId="8" fillId="0" borderId="8" xfId="1" quotePrefix="1" applyFont="1" applyFill="1" applyBorder="1" applyAlignment="1"/>
    <xf numFmtId="44" fontId="8" fillId="0" borderId="8" xfId="1" quotePrefix="1" applyFont="1" applyFill="1" applyBorder="1" applyAlignment="1">
      <alignment vertical="top"/>
    </xf>
    <xf numFmtId="44" fontId="8" fillId="4" borderId="8" xfId="1" quotePrefix="1" applyFont="1" applyFill="1" applyBorder="1" applyAlignment="1">
      <alignment vertical="top"/>
    </xf>
    <xf numFmtId="0" fontId="9" fillId="4" borderId="14" xfId="0" applyFont="1" applyFill="1" applyBorder="1" applyAlignment="1">
      <alignment horizontal="center"/>
    </xf>
    <xf numFmtId="0" fontId="8" fillId="5" borderId="14" xfId="0" quotePrefix="1" applyFont="1" applyFill="1" applyBorder="1" applyAlignment="1"/>
    <xf numFmtId="0" fontId="9" fillId="4" borderId="19" xfId="0" applyFont="1" applyFill="1" applyBorder="1" applyAlignment="1">
      <alignment horizontal="center"/>
    </xf>
    <xf numFmtId="0" fontId="8" fillId="5" borderId="19" xfId="0" quotePrefix="1" applyFont="1" applyFill="1" applyBorder="1" applyAlignment="1"/>
    <xf numFmtId="44" fontId="8" fillId="6" borderId="19" xfId="1" quotePrefix="1" applyFont="1" applyFill="1" applyBorder="1" applyAlignment="1">
      <alignment horizontal="center"/>
    </xf>
    <xf numFmtId="44" fontId="8" fillId="6" borderId="19" xfId="1" quotePrefix="1" applyNumberFormat="1" applyFont="1" applyFill="1" applyBorder="1" applyAlignment="1">
      <alignment horizontal="center"/>
    </xf>
    <xf numFmtId="44" fontId="8" fillId="4" borderId="19" xfId="1" quotePrefix="1" applyFont="1" applyFill="1" applyBorder="1" applyAlignment="1"/>
    <xf numFmtId="44" fontId="8" fillId="0" borderId="19" xfId="1" quotePrefix="1" applyFont="1" applyFill="1" applyBorder="1" applyAlignment="1"/>
    <xf numFmtId="0" fontId="7" fillId="4" borderId="1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8" fillId="5" borderId="22" xfId="0" quotePrefix="1" applyFont="1" applyFill="1" applyBorder="1" applyAlignment="1"/>
    <xf numFmtId="44" fontId="8" fillId="6" borderId="22" xfId="1" quotePrefix="1" applyFont="1" applyFill="1" applyBorder="1" applyAlignment="1">
      <alignment horizontal="center"/>
    </xf>
    <xf numFmtId="44" fontId="8" fillId="6" borderId="22" xfId="1" quotePrefix="1" applyNumberFormat="1" applyFont="1" applyFill="1" applyBorder="1" applyAlignment="1">
      <alignment horizontal="center"/>
    </xf>
    <xf numFmtId="44" fontId="8" fillId="4" borderId="22" xfId="1" quotePrefix="1" applyFont="1" applyFill="1" applyBorder="1" applyAlignment="1"/>
    <xf numFmtId="44" fontId="8" fillId="0" borderId="22" xfId="1" quotePrefix="1" applyFont="1" applyFill="1" applyBorder="1" applyAlignment="1"/>
    <xf numFmtId="0" fontId="0" fillId="5" borderId="4" xfId="0" applyFill="1" applyBorder="1"/>
    <xf numFmtId="0" fontId="0" fillId="4" borderId="4" xfId="0" applyFill="1" applyBorder="1"/>
    <xf numFmtId="44" fontId="8" fillId="6" borderId="4" xfId="0" applyNumberFormat="1" applyFont="1" applyFill="1" applyBorder="1"/>
    <xf numFmtId="0" fontId="0" fillId="0" borderId="4" xfId="0" applyBorder="1"/>
    <xf numFmtId="0" fontId="11" fillId="4" borderId="14" xfId="0" applyFont="1" applyFill="1" applyBorder="1" applyAlignment="1">
      <alignment horizontal="center"/>
    </xf>
    <xf numFmtId="0" fontId="0" fillId="5" borderId="14" xfId="0" applyFill="1" applyBorder="1"/>
    <xf numFmtId="0" fontId="0" fillId="4" borderId="14" xfId="0" applyFill="1" applyBorder="1"/>
    <xf numFmtId="44" fontId="8" fillId="6" borderId="14" xfId="0" applyNumberFormat="1" applyFont="1" applyFill="1" applyBorder="1"/>
    <xf numFmtId="0" fontId="0" fillId="0" borderId="14" xfId="0" applyBorder="1"/>
    <xf numFmtId="0" fontId="0" fillId="4" borderId="8" xfId="0" applyFill="1" applyBorder="1"/>
    <xf numFmtId="44" fontId="8" fillId="6" borderId="8" xfId="0" applyNumberFormat="1" applyFont="1" applyFill="1" applyBorder="1"/>
    <xf numFmtId="0" fontId="0" fillId="0" borderId="8" xfId="0" applyBorder="1"/>
    <xf numFmtId="0" fontId="9" fillId="4" borderId="8" xfId="0" applyFont="1" applyFill="1" applyBorder="1" applyAlignment="1">
      <alignment horizontal="center"/>
    </xf>
    <xf numFmtId="44" fontId="5" fillId="5" borderId="6" xfId="1" quotePrefix="1" applyFont="1" applyFill="1" applyBorder="1" applyAlignment="1"/>
    <xf numFmtId="44" fontId="5" fillId="5" borderId="15" xfId="1" quotePrefix="1" applyFont="1" applyFill="1" applyBorder="1" applyAlignment="1"/>
    <xf numFmtId="44" fontId="5" fillId="5" borderId="10" xfId="1" quotePrefix="1" applyFont="1" applyFill="1" applyBorder="1" applyAlignment="1"/>
    <xf numFmtId="44" fontId="5" fillId="5" borderId="17" xfId="1" quotePrefix="1" applyFont="1" applyFill="1" applyBorder="1" applyAlignment="1"/>
    <xf numFmtId="44" fontId="5" fillId="5" borderId="18" xfId="1" quotePrefix="1" applyFont="1" applyFill="1" applyBorder="1" applyAlignment="1"/>
    <xf numFmtId="44" fontId="5" fillId="5" borderId="20" xfId="1" quotePrefix="1" applyFont="1" applyFill="1" applyBorder="1" applyAlignment="1"/>
    <xf numFmtId="44" fontId="5" fillId="5" borderId="21" xfId="1" quotePrefix="1" applyFont="1" applyFill="1" applyBorder="1" applyAlignment="1"/>
    <xf numFmtId="44" fontId="5" fillId="5" borderId="23" xfId="1" quotePrefix="1" applyFont="1" applyFill="1" applyBorder="1" applyAlignment="1"/>
    <xf numFmtId="0" fontId="0" fillId="5" borderId="6" xfId="0" applyFill="1" applyBorder="1"/>
    <xf numFmtId="0" fontId="0" fillId="5" borderId="15" xfId="0" applyFill="1" applyBorder="1"/>
    <xf numFmtId="0" fontId="0" fillId="5" borderId="10" xfId="0" applyFill="1" applyBorder="1"/>
    <xf numFmtId="44" fontId="8" fillId="4" borderId="6" xfId="1" quotePrefix="1" applyFont="1" applyFill="1" applyBorder="1" applyAlignment="1"/>
    <xf numFmtId="44" fontId="8" fillId="4" borderId="15" xfId="1" quotePrefix="1" applyFont="1" applyFill="1" applyBorder="1" applyAlignment="1"/>
    <xf numFmtId="44" fontId="8" fillId="4" borderId="10" xfId="1" quotePrefix="1" applyFont="1" applyFill="1" applyBorder="1" applyAlignment="1">
      <alignment vertical="top"/>
    </xf>
    <xf numFmtId="44" fontId="8" fillId="4" borderId="27" xfId="1" quotePrefix="1" applyFont="1" applyFill="1" applyBorder="1" applyAlignment="1"/>
    <xf numFmtId="44" fontId="8" fillId="4" borderId="10" xfId="1" quotePrefix="1" applyFont="1" applyFill="1" applyBorder="1" applyAlignment="1"/>
    <xf numFmtId="44" fontId="8" fillId="4" borderId="23" xfId="1" quotePrefix="1" applyFont="1" applyFill="1" applyBorder="1" applyAlignment="1"/>
    <xf numFmtId="0" fontId="0" fillId="4" borderId="6" xfId="0" applyFill="1" applyBorder="1"/>
    <xf numFmtId="0" fontId="0" fillId="4" borderId="15" xfId="0" applyFill="1" applyBorder="1"/>
    <xf numFmtId="0" fontId="0" fillId="4" borderId="10" xfId="0" applyFill="1" applyBorder="1"/>
    <xf numFmtId="0" fontId="9" fillId="5" borderId="14" xfId="0" quotePrefix="1" applyFont="1" applyFill="1" applyBorder="1" applyAlignment="1"/>
    <xf numFmtId="0" fontId="9" fillId="4" borderId="14" xfId="0" quotePrefix="1" applyFont="1" applyFill="1" applyBorder="1" applyAlignment="1">
      <alignment horizontal="center"/>
    </xf>
    <xf numFmtId="0" fontId="8" fillId="5" borderId="4" xfId="0" applyFont="1" applyFill="1" applyBorder="1"/>
    <xf numFmtId="0" fontId="0" fillId="4" borderId="19" xfId="0" applyFill="1" applyBorder="1"/>
    <xf numFmtId="44" fontId="8" fillId="6" borderId="19" xfId="0" applyNumberFormat="1" applyFont="1" applyFill="1" applyBorder="1"/>
    <xf numFmtId="0" fontId="0" fillId="0" borderId="19" xfId="0" applyBorder="1"/>
    <xf numFmtId="0" fontId="0" fillId="5" borderId="27" xfId="0" applyFill="1" applyBorder="1"/>
    <xf numFmtId="0" fontId="0" fillId="4" borderId="27" xfId="0" applyFill="1" applyBorder="1"/>
    <xf numFmtId="0" fontId="9" fillId="5" borderId="14" xfId="0" applyFont="1" applyFill="1" applyBorder="1"/>
    <xf numFmtId="0" fontId="9" fillId="5" borderId="19" xfId="0" applyFont="1" applyFill="1" applyBorder="1"/>
    <xf numFmtId="0" fontId="9" fillId="5" borderId="8" xfId="0" applyFont="1" applyFill="1" applyBorder="1"/>
    <xf numFmtId="0" fontId="8" fillId="6" borderId="4" xfId="0" applyFont="1" applyFill="1" applyBorder="1"/>
    <xf numFmtId="0" fontId="8" fillId="6" borderId="14" xfId="0" applyFont="1" applyFill="1" applyBorder="1"/>
    <xf numFmtId="0" fontId="8" fillId="6" borderId="8" xfId="0" applyFont="1" applyFill="1" applyBorder="1"/>
    <xf numFmtId="0" fontId="8" fillId="6" borderId="19" xfId="0" applyFont="1" applyFill="1" applyBorder="1"/>
    <xf numFmtId="44" fontId="8" fillId="6" borderId="28" xfId="0" applyNumberFormat="1" applyFont="1" applyFill="1" applyBorder="1"/>
    <xf numFmtId="0" fontId="8" fillId="6" borderId="29" xfId="0" applyFont="1" applyFill="1" applyBorder="1"/>
    <xf numFmtId="0" fontId="11" fillId="4" borderId="19" xfId="0" applyFont="1" applyFill="1" applyBorder="1" applyAlignment="1">
      <alignment horizontal="center"/>
    </xf>
    <xf numFmtId="0" fontId="0" fillId="5" borderId="19" xfId="0" applyFill="1" applyBorder="1"/>
    <xf numFmtId="44" fontId="8" fillId="6" borderId="31" xfId="0" applyNumberFormat="1" applyFont="1" applyFill="1" applyBorder="1"/>
    <xf numFmtId="44" fontId="8" fillId="6" borderId="32" xfId="0" applyNumberFormat="1" applyFont="1" applyFill="1" applyBorder="1"/>
    <xf numFmtId="0" fontId="9" fillId="4" borderId="4" xfId="0" quotePrefix="1" applyFont="1" applyFill="1" applyBorder="1" applyAlignment="1">
      <alignment horizontal="center"/>
    </xf>
    <xf numFmtId="0" fontId="9" fillId="4" borderId="8" xfId="0" quotePrefix="1" applyFont="1" applyFill="1" applyBorder="1" applyAlignment="1">
      <alignment horizontal="center"/>
    </xf>
    <xf numFmtId="0" fontId="13" fillId="4" borderId="14" xfId="2" quotePrefix="1" applyFont="1" applyFill="1" applyBorder="1" applyAlignment="1">
      <alignment horizontal="center"/>
    </xf>
    <xf numFmtId="0" fontId="13" fillId="4" borderId="19" xfId="2" quotePrefix="1" applyFont="1" applyFill="1" applyBorder="1" applyAlignment="1">
      <alignment horizontal="center"/>
    </xf>
    <xf numFmtId="0" fontId="9" fillId="4" borderId="22" xfId="0" quotePrefix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3" xfId="0" applyFill="1" applyBorder="1"/>
    <xf numFmtId="0" fontId="0" fillId="4" borderId="34" xfId="0" applyFill="1" applyBorder="1"/>
    <xf numFmtId="44" fontId="9" fillId="6" borderId="33" xfId="0" applyNumberFormat="1" applyFont="1" applyFill="1" applyBorder="1"/>
    <xf numFmtId="0" fontId="10" fillId="7" borderId="1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44" fontId="9" fillId="7" borderId="33" xfId="0" applyNumberFormat="1" applyFont="1" applyFill="1" applyBorder="1"/>
    <xf numFmtId="0" fontId="0" fillId="7" borderId="33" xfId="0" applyFill="1" applyBorder="1"/>
    <xf numFmtId="0" fontId="0" fillId="7" borderId="34" xfId="0" applyFill="1" applyBorder="1"/>
    <xf numFmtId="0" fontId="10" fillId="4" borderId="30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44" fontId="0" fillId="0" borderId="0" xfId="0" applyNumberFormat="1" applyBorder="1"/>
    <xf numFmtId="0" fontId="11" fillId="4" borderId="2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44" fontId="12" fillId="0" borderId="2" xfId="0" applyNumberFormat="1" applyFont="1" applyBorder="1" applyAlignment="1">
      <alignment horizontal="center"/>
    </xf>
    <xf numFmtId="44" fontId="14" fillId="0" borderId="24" xfId="0" applyNumberFormat="1" applyFont="1" applyBorder="1" applyAlignment="1">
      <alignment horizontal="center"/>
    </xf>
    <xf numFmtId="0" fontId="8" fillId="4" borderId="15" xfId="0" applyFont="1" applyFill="1" applyBorder="1"/>
    <xf numFmtId="0" fontId="9" fillId="5" borderId="8" xfId="0" quotePrefix="1" applyFont="1" applyFill="1" applyBorder="1" applyAlignment="1"/>
    <xf numFmtId="0" fontId="9" fillId="4" borderId="22" xfId="0" applyFont="1" applyFill="1" applyBorder="1" applyAlignment="1">
      <alignment horizontal="center"/>
    </xf>
    <xf numFmtId="0" fontId="8" fillId="5" borderId="22" xfId="0" applyFont="1" applyFill="1" applyBorder="1"/>
    <xf numFmtId="44" fontId="8" fillId="6" borderId="36" xfId="0" applyNumberFormat="1" applyFont="1" applyFill="1" applyBorder="1"/>
    <xf numFmtId="44" fontId="8" fillId="6" borderId="22" xfId="0" applyNumberFormat="1" applyFont="1" applyFill="1" applyBorder="1"/>
    <xf numFmtId="0" fontId="0" fillId="0" borderId="22" xfId="0" applyBorder="1"/>
    <xf numFmtId="0" fontId="0" fillId="4" borderId="22" xfId="0" applyFill="1" applyBorder="1"/>
    <xf numFmtId="0" fontId="0" fillId="5" borderId="23" xfId="0" applyFill="1" applyBorder="1"/>
    <xf numFmtId="0" fontId="0" fillId="4" borderId="23" xfId="0" applyFill="1" applyBorder="1"/>
    <xf numFmtId="0" fontId="15" fillId="4" borderId="22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44" fontId="8" fillId="6" borderId="37" xfId="0" applyNumberFormat="1" applyFont="1" applyFill="1" applyBorder="1"/>
    <xf numFmtId="0" fontId="11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4" borderId="6" xfId="0" applyFont="1" applyFill="1" applyBorder="1"/>
    <xf numFmtId="0" fontId="8" fillId="0" borderId="0" xfId="0" applyFont="1"/>
    <xf numFmtId="0" fontId="9" fillId="5" borderId="14" xfId="0" applyFont="1" applyFill="1" applyBorder="1" applyAlignment="1">
      <alignment horizontal="left"/>
    </xf>
    <xf numFmtId="44" fontId="0" fillId="0" borderId="14" xfId="1" applyFont="1" applyBorder="1"/>
    <xf numFmtId="44" fontId="12" fillId="5" borderId="15" xfId="0" applyNumberFormat="1" applyFont="1" applyFill="1" applyBorder="1"/>
    <xf numFmtId="0" fontId="9" fillId="4" borderId="19" xfId="0" quotePrefix="1" applyFont="1" applyFill="1" applyBorder="1" applyAlignment="1">
      <alignment horizontal="center"/>
    </xf>
    <xf numFmtId="44" fontId="5" fillId="5" borderId="27" xfId="1" quotePrefix="1" applyFont="1" applyFill="1" applyBorder="1" applyAlignment="1"/>
    <xf numFmtId="0" fontId="9" fillId="5" borderId="19" xfId="0" quotePrefix="1" applyFont="1" applyFill="1" applyBorder="1" applyAlignment="1"/>
    <xf numFmtId="0" fontId="16" fillId="4" borderId="14" xfId="0" quotePrefix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4" borderId="1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5" fillId="4" borderId="11" xfId="0" quotePrefix="1" applyFont="1" applyFill="1" applyBorder="1" applyAlignment="1">
      <alignment horizontal="center" vertical="center"/>
    </xf>
    <xf numFmtId="0" fontId="5" fillId="4" borderId="12" xfId="0" quotePrefix="1" applyFont="1" applyFill="1" applyBorder="1" applyAlignment="1">
      <alignment horizontal="center" vertical="center"/>
    </xf>
    <xf numFmtId="14" fontId="8" fillId="0" borderId="5" xfId="0" quotePrefix="1" applyNumberFormat="1" applyFont="1" applyFill="1" applyBorder="1" applyAlignment="1">
      <alignment horizontal="center" vertical="center"/>
    </xf>
    <xf numFmtId="0" fontId="8" fillId="0" borderId="13" xfId="0" quotePrefix="1" applyFont="1" applyFill="1" applyBorder="1" applyAlignment="1">
      <alignment horizontal="center" vertical="center"/>
    </xf>
    <xf numFmtId="0" fontId="5" fillId="4" borderId="16" xfId="0" quotePrefix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center"/>
    </xf>
    <xf numFmtId="0" fontId="8" fillId="0" borderId="9" xfId="0" quotePrefix="1" applyFont="1" applyFill="1" applyBorder="1" applyAlignment="1">
      <alignment horizontal="center"/>
    </xf>
    <xf numFmtId="0" fontId="8" fillId="0" borderId="9" xfId="0" quotePrefix="1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5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4" fontId="3" fillId="3" borderId="25" xfId="1" applyFont="1" applyFill="1" applyBorder="1" applyAlignment="1">
      <alignment horizontal="center" vertical="center" wrapText="1"/>
    </xf>
    <xf numFmtId="44" fontId="3" fillId="3" borderId="26" xfId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/>
    </xf>
    <xf numFmtId="0" fontId="2" fillId="2" borderId="24" xfId="0" quotePrefix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4" fontId="3" fillId="3" borderId="6" xfId="1" applyFont="1" applyFill="1" applyBorder="1" applyAlignment="1">
      <alignment horizontal="center" vertical="center" wrapText="1"/>
    </xf>
    <xf numFmtId="44" fontId="3" fillId="3" borderId="10" xfId="1" applyFont="1" applyFill="1" applyBorder="1" applyAlignment="1">
      <alignment horizontal="center" vertical="center" wrapText="1"/>
    </xf>
    <xf numFmtId="14" fontId="16" fillId="0" borderId="5" xfId="0" quotePrefix="1" applyNumberFormat="1" applyFont="1" applyFill="1" applyBorder="1" applyAlignment="1">
      <alignment horizontal="center" vertical="center"/>
    </xf>
    <xf numFmtId="14" fontId="16" fillId="0" borderId="13" xfId="0" quotePrefix="1" applyNumberFormat="1" applyFont="1" applyFill="1" applyBorder="1" applyAlignment="1">
      <alignment horizontal="center" vertical="center"/>
    </xf>
    <xf numFmtId="0" fontId="16" fillId="0" borderId="13" xfId="0" quotePrefix="1" applyFont="1" applyFill="1" applyBorder="1" applyAlignment="1">
      <alignment horizontal="center" vertical="center"/>
    </xf>
    <xf numFmtId="14" fontId="15" fillId="0" borderId="5" xfId="2" applyNumberFormat="1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4" fontId="15" fillId="0" borderId="13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A0DF-E34E-405C-A433-D6BBFD42EF11}">
  <dimension ref="A1:O56"/>
  <sheetViews>
    <sheetView tabSelected="1" workbookViewId="0">
      <selection activeCell="F62" sqref="F62"/>
    </sheetView>
  </sheetViews>
  <sheetFormatPr defaultRowHeight="15" x14ac:dyDescent="0.25"/>
  <cols>
    <col min="1" max="1" width="13.7109375" bestFit="1" customWidth="1"/>
    <col min="2" max="2" width="12.140625" customWidth="1"/>
    <col min="3" max="3" width="55.85546875" bestFit="1" customWidth="1"/>
    <col min="4" max="4" width="25" bestFit="1" customWidth="1"/>
    <col min="5" max="5" width="17.140625" style="92" customWidth="1"/>
    <col min="6" max="6" width="18" customWidth="1"/>
    <col min="7" max="7" width="17.85546875" bestFit="1" customWidth="1"/>
    <col min="8" max="8" width="15.28515625" bestFit="1" customWidth="1"/>
    <col min="9" max="9" width="13.28515625" customWidth="1"/>
    <col min="10" max="10" width="20.28515625" customWidth="1"/>
    <col min="11" max="11" width="13.5703125" customWidth="1"/>
    <col min="12" max="12" width="13.85546875" customWidth="1"/>
    <col min="13" max="13" width="18.140625" bestFit="1" customWidth="1"/>
    <col min="14" max="14" width="51.28515625" bestFit="1" customWidth="1"/>
  </cols>
  <sheetData>
    <row r="1" spans="1:14" ht="19.5" thickBot="1" x14ac:dyDescent="0.35">
      <c r="A1" s="162" t="s">
        <v>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/>
    </row>
    <row r="2" spans="1:14" x14ac:dyDescent="0.25">
      <c r="A2" s="165" t="s">
        <v>0</v>
      </c>
      <c r="B2" s="158" t="s">
        <v>53</v>
      </c>
      <c r="C2" s="167" t="s">
        <v>1</v>
      </c>
      <c r="D2" s="158" t="s">
        <v>2</v>
      </c>
      <c r="E2" s="158" t="s">
        <v>3</v>
      </c>
      <c r="F2" s="154" t="s">
        <v>20</v>
      </c>
      <c r="G2" s="154" t="s">
        <v>21</v>
      </c>
      <c r="H2" s="156" t="s">
        <v>52</v>
      </c>
      <c r="I2" s="154" t="s">
        <v>4</v>
      </c>
      <c r="J2" s="154" t="s">
        <v>5</v>
      </c>
      <c r="K2" s="156" t="s">
        <v>50</v>
      </c>
      <c r="L2" s="156" t="s">
        <v>51</v>
      </c>
      <c r="M2" s="169" t="s">
        <v>6</v>
      </c>
      <c r="N2" s="160" t="s">
        <v>19</v>
      </c>
    </row>
    <row r="3" spans="1:14" ht="24" customHeight="1" thickBot="1" x14ac:dyDescent="0.3">
      <c r="A3" s="166"/>
      <c r="B3" s="159"/>
      <c r="C3" s="168"/>
      <c r="D3" s="159"/>
      <c r="E3" s="159"/>
      <c r="F3" s="155"/>
      <c r="G3" s="155"/>
      <c r="H3" s="157"/>
      <c r="I3" s="155"/>
      <c r="J3" s="155"/>
      <c r="K3" s="157"/>
      <c r="L3" s="157"/>
      <c r="M3" s="170"/>
      <c r="N3" s="161"/>
    </row>
    <row r="4" spans="1:14" x14ac:dyDescent="0.25">
      <c r="A4" s="145">
        <v>1703</v>
      </c>
      <c r="B4" s="174">
        <v>45405</v>
      </c>
      <c r="C4" s="125" t="s">
        <v>7</v>
      </c>
      <c r="D4" s="1"/>
      <c r="E4" s="86"/>
      <c r="F4" s="3"/>
      <c r="G4" s="3">
        <v>827925</v>
      </c>
      <c r="H4" s="2"/>
      <c r="I4" s="5"/>
      <c r="J4" s="4"/>
      <c r="K4" s="5"/>
      <c r="L4" s="4"/>
      <c r="M4" s="45"/>
      <c r="N4" s="56"/>
    </row>
    <row r="5" spans="1:14" x14ac:dyDescent="0.25">
      <c r="A5" s="146"/>
      <c r="B5" s="175"/>
      <c r="C5" s="135" t="s">
        <v>55</v>
      </c>
      <c r="D5" s="129"/>
      <c r="E5" s="66"/>
      <c r="F5" s="7"/>
      <c r="G5" s="7">
        <v>0</v>
      </c>
      <c r="H5" s="6">
        <f>G4-(F6+F7+F8+F9)</f>
        <v>616891.92000000004</v>
      </c>
      <c r="I5" s="9"/>
      <c r="J5" s="8"/>
      <c r="K5" s="9"/>
      <c r="L5" s="8"/>
      <c r="M5" s="46"/>
      <c r="N5" s="57"/>
    </row>
    <row r="6" spans="1:14" x14ac:dyDescent="0.25">
      <c r="A6" s="146"/>
      <c r="B6" s="175"/>
      <c r="C6" s="66" t="s">
        <v>54</v>
      </c>
      <c r="D6" s="129" t="s">
        <v>57</v>
      </c>
      <c r="E6" s="66" t="s">
        <v>22</v>
      </c>
      <c r="F6" s="7">
        <v>101345.04</v>
      </c>
      <c r="G6" s="7">
        <v>0</v>
      </c>
      <c r="H6" s="6"/>
      <c r="I6" s="9"/>
      <c r="J6" s="8"/>
      <c r="K6" s="9"/>
      <c r="L6" s="8"/>
      <c r="M6" s="46"/>
      <c r="N6" s="57"/>
    </row>
    <row r="7" spans="1:14" x14ac:dyDescent="0.25">
      <c r="A7" s="146"/>
      <c r="B7" s="175"/>
      <c r="C7" s="132" t="s">
        <v>58</v>
      </c>
      <c r="D7" s="134"/>
      <c r="E7" s="132"/>
      <c r="F7" s="22"/>
      <c r="G7" s="22"/>
      <c r="H7" s="21"/>
      <c r="I7" s="24"/>
      <c r="J7" s="23"/>
      <c r="K7" s="24"/>
      <c r="L7" s="23"/>
      <c r="M7" s="133"/>
      <c r="N7" s="59"/>
    </row>
    <row r="8" spans="1:14" x14ac:dyDescent="0.25">
      <c r="A8" s="146"/>
      <c r="B8" s="175"/>
      <c r="C8" s="132" t="s">
        <v>56</v>
      </c>
      <c r="D8" s="134" t="s">
        <v>57</v>
      </c>
      <c r="E8" s="132" t="s">
        <v>22</v>
      </c>
      <c r="F8" s="22">
        <v>109688.04</v>
      </c>
      <c r="G8" s="22"/>
      <c r="H8" s="21"/>
      <c r="I8" s="24"/>
      <c r="J8" s="23"/>
      <c r="K8" s="24"/>
      <c r="L8" s="23"/>
      <c r="M8" s="133"/>
      <c r="N8" s="59"/>
    </row>
    <row r="9" spans="1:14" ht="15.75" thickBot="1" x14ac:dyDescent="0.3">
      <c r="A9" s="149"/>
      <c r="B9" s="176"/>
      <c r="C9" s="87" t="s">
        <v>59</v>
      </c>
      <c r="D9" s="110"/>
      <c r="E9" s="87"/>
      <c r="F9" s="12"/>
      <c r="G9" s="12">
        <v>0</v>
      </c>
      <c r="H9" s="11"/>
      <c r="I9" s="14"/>
      <c r="J9" s="13"/>
      <c r="K9" s="15"/>
      <c r="L9" s="16"/>
      <c r="M9" s="47"/>
      <c r="N9" s="58"/>
    </row>
    <row r="10" spans="1:14" x14ac:dyDescent="0.25">
      <c r="A10" s="145">
        <v>1704</v>
      </c>
      <c r="B10" s="150"/>
      <c r="C10" s="125" t="s">
        <v>8</v>
      </c>
      <c r="D10" s="1"/>
      <c r="E10" s="86"/>
      <c r="F10" s="3"/>
      <c r="G10" s="3">
        <v>551950</v>
      </c>
      <c r="H10" s="2"/>
      <c r="I10" s="5"/>
      <c r="J10" s="4"/>
      <c r="K10" s="5"/>
      <c r="L10" s="4"/>
      <c r="M10" s="48"/>
      <c r="N10" s="56"/>
    </row>
    <row r="11" spans="1:14" x14ac:dyDescent="0.25">
      <c r="A11" s="146"/>
      <c r="B11" s="151"/>
      <c r="C11" s="17"/>
      <c r="D11" s="18"/>
      <c r="E11" s="88"/>
      <c r="F11" s="7"/>
      <c r="G11" s="7">
        <v>0</v>
      </c>
      <c r="H11" s="6"/>
      <c r="I11" s="9"/>
      <c r="J11" s="8"/>
      <c r="K11" s="9"/>
      <c r="L11" s="8"/>
      <c r="M11" s="49"/>
      <c r="N11" s="57"/>
    </row>
    <row r="12" spans="1:14" x14ac:dyDescent="0.25">
      <c r="A12" s="146"/>
      <c r="B12" s="151"/>
      <c r="C12" s="17"/>
      <c r="D12" s="18"/>
      <c r="E12" s="66"/>
      <c r="F12" s="7"/>
      <c r="G12" s="7">
        <v>0</v>
      </c>
      <c r="H12" s="6"/>
      <c r="I12" s="9"/>
      <c r="J12" s="8"/>
      <c r="K12" s="9"/>
      <c r="L12" s="8"/>
      <c r="M12" s="49"/>
      <c r="N12" s="57"/>
    </row>
    <row r="13" spans="1:14" ht="15.75" thickBot="1" x14ac:dyDescent="0.3">
      <c r="A13" s="149"/>
      <c r="B13" s="152"/>
      <c r="C13" s="19"/>
      <c r="D13" s="20"/>
      <c r="E13" s="89"/>
      <c r="F13" s="22"/>
      <c r="G13" s="22">
        <v>0</v>
      </c>
      <c r="H13" s="21"/>
      <c r="I13" s="24"/>
      <c r="J13" s="23"/>
      <c r="K13" s="24"/>
      <c r="L13" s="23"/>
      <c r="M13" s="50"/>
      <c r="N13" s="59"/>
    </row>
    <row r="14" spans="1:14" x14ac:dyDescent="0.25">
      <c r="A14" s="145">
        <v>1705</v>
      </c>
      <c r="B14" s="147"/>
      <c r="C14" s="123" t="s">
        <v>9</v>
      </c>
      <c r="D14" s="1"/>
      <c r="E14" s="86"/>
      <c r="F14" s="3"/>
      <c r="G14" s="3">
        <v>2050812</v>
      </c>
      <c r="H14" s="2"/>
      <c r="I14" s="5"/>
      <c r="J14" s="4"/>
      <c r="K14" s="5"/>
      <c r="L14" s="4"/>
      <c r="M14" s="48"/>
      <c r="N14" s="56"/>
    </row>
    <row r="15" spans="1:14" x14ac:dyDescent="0.25">
      <c r="A15" s="146"/>
      <c r="B15" s="148"/>
      <c r="C15" s="121"/>
      <c r="D15" s="65"/>
      <c r="E15" s="66"/>
      <c r="F15" s="7"/>
      <c r="G15" s="7"/>
      <c r="H15" s="6"/>
      <c r="I15" s="9"/>
      <c r="J15" s="8"/>
      <c r="K15" s="9"/>
      <c r="L15" s="8"/>
      <c r="M15" s="49"/>
      <c r="N15" s="57"/>
    </row>
    <row r="16" spans="1:14" x14ac:dyDescent="0.25">
      <c r="A16" s="146"/>
      <c r="B16" s="148"/>
      <c r="C16" s="17"/>
      <c r="D16" s="65"/>
      <c r="E16" s="66"/>
      <c r="F16" s="7"/>
      <c r="G16" s="7"/>
      <c r="H16" s="6"/>
      <c r="I16" s="9"/>
      <c r="J16" s="8"/>
      <c r="K16" s="9"/>
      <c r="L16" s="8"/>
      <c r="M16" s="49"/>
      <c r="N16" s="57"/>
    </row>
    <row r="17" spans="1:14" x14ac:dyDescent="0.25">
      <c r="A17" s="146"/>
      <c r="B17" s="148"/>
      <c r="C17" s="17"/>
      <c r="D17" s="65"/>
      <c r="E17" s="66"/>
      <c r="F17" s="7"/>
      <c r="G17" s="7">
        <v>0</v>
      </c>
      <c r="H17" s="6"/>
      <c r="I17" s="9"/>
      <c r="J17" s="8"/>
      <c r="K17" s="9"/>
      <c r="L17" s="8"/>
      <c r="M17" s="49"/>
      <c r="N17" s="57"/>
    </row>
    <row r="18" spans="1:14" ht="15.75" thickBot="1" x14ac:dyDescent="0.3">
      <c r="A18" s="149"/>
      <c r="B18" s="153"/>
      <c r="C18" s="44"/>
      <c r="D18" s="110"/>
      <c r="E18" s="87"/>
      <c r="F18" s="12"/>
      <c r="G18" s="12">
        <v>0</v>
      </c>
      <c r="H18" s="11"/>
      <c r="I18" s="14"/>
      <c r="J18" s="13"/>
      <c r="K18" s="14"/>
      <c r="L18" s="13"/>
      <c r="M18" s="51"/>
      <c r="N18" s="60"/>
    </row>
    <row r="19" spans="1:14" x14ac:dyDescent="0.25">
      <c r="A19" s="145">
        <v>1706</v>
      </c>
      <c r="B19" s="150"/>
      <c r="C19" s="126" t="s">
        <v>10</v>
      </c>
      <c r="D19" s="27"/>
      <c r="E19" s="90"/>
      <c r="F19" s="29"/>
      <c r="G19" s="29">
        <v>685000</v>
      </c>
      <c r="H19" s="28"/>
      <c r="I19" s="31"/>
      <c r="J19" s="30"/>
      <c r="K19" s="31"/>
      <c r="L19" s="30"/>
      <c r="M19" s="52"/>
      <c r="N19" s="61"/>
    </row>
    <row r="20" spans="1:14" x14ac:dyDescent="0.25">
      <c r="A20" s="146"/>
      <c r="B20" s="151"/>
      <c r="C20" s="25"/>
      <c r="D20" s="18"/>
      <c r="E20" s="66"/>
      <c r="F20" s="7"/>
      <c r="G20" s="7">
        <v>0</v>
      </c>
      <c r="H20" s="6"/>
      <c r="I20" s="9"/>
      <c r="J20" s="8"/>
      <c r="K20" s="9"/>
      <c r="L20" s="8"/>
      <c r="M20" s="46"/>
      <c r="N20" s="57"/>
    </row>
    <row r="21" spans="1:14" x14ac:dyDescent="0.25">
      <c r="A21" s="146"/>
      <c r="B21" s="151"/>
      <c r="C21" s="25"/>
      <c r="D21" s="18"/>
      <c r="E21" s="66"/>
      <c r="F21" s="7"/>
      <c r="G21" s="7">
        <v>0</v>
      </c>
      <c r="H21" s="6"/>
      <c r="I21" s="9"/>
      <c r="J21" s="8"/>
      <c r="K21" s="9"/>
      <c r="L21" s="8"/>
      <c r="M21" s="46"/>
      <c r="N21" s="57"/>
    </row>
    <row r="22" spans="1:14" ht="15.75" thickBot="1" x14ac:dyDescent="0.3">
      <c r="A22" s="149"/>
      <c r="B22" s="152"/>
      <c r="C22" s="26"/>
      <c r="D22" s="10"/>
      <c r="E22" s="87"/>
      <c r="F22" s="12"/>
      <c r="G22" s="12">
        <v>0</v>
      </c>
      <c r="H22" s="11"/>
      <c r="I22" s="14"/>
      <c r="J22" s="13"/>
      <c r="K22" s="14"/>
      <c r="L22" s="13"/>
      <c r="M22" s="47"/>
      <c r="N22" s="60"/>
    </row>
    <row r="23" spans="1:14" ht="31.5" customHeight="1" x14ac:dyDescent="0.25">
      <c r="A23" s="145">
        <v>1707</v>
      </c>
      <c r="B23" s="150"/>
      <c r="C23" s="124" t="s">
        <v>18</v>
      </c>
      <c r="D23" s="1"/>
      <c r="E23" s="86"/>
      <c r="F23" s="3"/>
      <c r="G23" s="3">
        <v>372400</v>
      </c>
      <c r="H23" s="2"/>
      <c r="I23" s="5"/>
      <c r="J23" s="4"/>
      <c r="K23" s="5"/>
      <c r="L23" s="4"/>
      <c r="M23" s="45"/>
      <c r="N23" s="56"/>
    </row>
    <row r="24" spans="1:14" x14ac:dyDescent="0.25">
      <c r="A24" s="146"/>
      <c r="B24" s="151"/>
      <c r="C24" s="25"/>
      <c r="D24" s="18"/>
      <c r="E24" s="66"/>
      <c r="F24" s="7"/>
      <c r="G24" s="7">
        <v>0</v>
      </c>
      <c r="H24" s="6"/>
      <c r="I24" s="9"/>
      <c r="J24" s="8"/>
      <c r="K24" s="9"/>
      <c r="L24" s="8"/>
      <c r="M24" s="46"/>
      <c r="N24" s="57"/>
    </row>
    <row r="25" spans="1:14" x14ac:dyDescent="0.25">
      <c r="A25" s="146"/>
      <c r="B25" s="151"/>
      <c r="C25" s="25"/>
      <c r="D25" s="18"/>
      <c r="E25" s="66"/>
      <c r="F25" s="7"/>
      <c r="G25" s="7">
        <v>0</v>
      </c>
      <c r="H25" s="6"/>
      <c r="I25" s="9"/>
      <c r="J25" s="8"/>
      <c r="K25" s="9"/>
      <c r="L25" s="8"/>
      <c r="M25" s="46"/>
      <c r="N25" s="57"/>
    </row>
    <row r="26" spans="1:14" ht="15.75" thickBot="1" x14ac:dyDescent="0.3">
      <c r="A26" s="149"/>
      <c r="B26" s="152"/>
      <c r="C26" s="26"/>
      <c r="D26" s="10"/>
      <c r="E26" s="87"/>
      <c r="F26" s="12"/>
      <c r="G26" s="12">
        <v>0</v>
      </c>
      <c r="H26" s="11"/>
      <c r="I26" s="14"/>
      <c r="J26" s="13"/>
      <c r="K26" s="14"/>
      <c r="L26" s="13"/>
      <c r="M26" s="47"/>
      <c r="N26" s="60"/>
    </row>
    <row r="27" spans="1:14" x14ac:dyDescent="0.25">
      <c r="A27" s="145">
        <v>1708</v>
      </c>
      <c r="B27" s="171">
        <v>45181</v>
      </c>
      <c r="C27" s="125" t="s">
        <v>11</v>
      </c>
      <c r="D27" s="1"/>
      <c r="E27" s="86"/>
      <c r="F27" s="3"/>
      <c r="G27" s="3">
        <v>139500</v>
      </c>
      <c r="H27" s="2"/>
      <c r="I27" s="5"/>
      <c r="J27" s="4"/>
      <c r="K27" s="5"/>
      <c r="L27" s="4"/>
      <c r="M27" s="45"/>
      <c r="N27" s="56"/>
    </row>
    <row r="28" spans="1:14" x14ac:dyDescent="0.25">
      <c r="A28" s="146"/>
      <c r="B28" s="172"/>
      <c r="C28" s="120" t="s">
        <v>45</v>
      </c>
      <c r="D28" s="27"/>
      <c r="E28" s="90"/>
      <c r="F28" s="29"/>
      <c r="G28" s="29"/>
      <c r="H28" s="28">
        <f>G27-F29</f>
        <v>-16815.890000000014</v>
      </c>
      <c r="I28" s="31"/>
      <c r="J28" s="30"/>
      <c r="K28" s="31"/>
      <c r="L28" s="30"/>
      <c r="M28" s="52"/>
      <c r="N28" s="61"/>
    </row>
    <row r="29" spans="1:14" ht="15.75" thickBot="1" x14ac:dyDescent="0.3">
      <c r="A29" s="146"/>
      <c r="B29" s="173"/>
      <c r="C29" s="17" t="s">
        <v>44</v>
      </c>
      <c r="D29" s="65" t="s">
        <v>25</v>
      </c>
      <c r="E29" s="66" t="s">
        <v>22</v>
      </c>
      <c r="F29" s="7">
        <v>156315.89000000001</v>
      </c>
      <c r="G29" s="7"/>
      <c r="H29" s="28"/>
      <c r="I29" s="9"/>
      <c r="J29" s="8"/>
      <c r="K29" s="9"/>
      <c r="L29" s="8"/>
      <c r="M29" s="46"/>
      <c r="N29" s="57" t="s">
        <v>23</v>
      </c>
    </row>
    <row r="30" spans="1:14" x14ac:dyDescent="0.25">
      <c r="A30" s="145">
        <v>1709</v>
      </c>
      <c r="B30" s="150"/>
      <c r="C30" s="125" t="s">
        <v>12</v>
      </c>
      <c r="D30" s="1"/>
      <c r="E30" s="86"/>
      <c r="F30" s="3"/>
      <c r="G30" s="3">
        <v>1226260</v>
      </c>
      <c r="H30" s="2"/>
      <c r="I30" s="5"/>
      <c r="J30" s="4"/>
      <c r="K30" s="5"/>
      <c r="L30" s="4"/>
      <c r="M30" s="45"/>
      <c r="N30" s="56"/>
    </row>
    <row r="31" spans="1:14" x14ac:dyDescent="0.25">
      <c r="A31" s="146"/>
      <c r="B31" s="151"/>
      <c r="C31" s="25"/>
      <c r="D31" s="18"/>
      <c r="E31" s="66"/>
      <c r="F31" s="7"/>
      <c r="G31" s="7">
        <v>0</v>
      </c>
      <c r="H31" s="6"/>
      <c r="I31" s="9"/>
      <c r="J31" s="8"/>
      <c r="K31" s="9"/>
      <c r="L31" s="8"/>
      <c r="M31" s="46"/>
      <c r="N31" s="57"/>
    </row>
    <row r="32" spans="1:14" x14ac:dyDescent="0.25">
      <c r="A32" s="146"/>
      <c r="B32" s="151"/>
      <c r="C32" s="25"/>
      <c r="D32" s="18"/>
      <c r="E32" s="66"/>
      <c r="F32" s="7"/>
      <c r="G32" s="7">
        <v>0</v>
      </c>
      <c r="H32" s="6"/>
      <c r="I32" s="9"/>
      <c r="J32" s="8"/>
      <c r="K32" s="9"/>
      <c r="L32" s="8"/>
      <c r="M32" s="46"/>
      <c r="N32" s="57"/>
    </row>
    <row r="33" spans="1:15" ht="15.75" thickBot="1" x14ac:dyDescent="0.3">
      <c r="A33" s="149"/>
      <c r="B33" s="152"/>
      <c r="C33" s="26"/>
      <c r="D33" s="10"/>
      <c r="E33" s="87"/>
      <c r="F33" s="12"/>
      <c r="G33" s="12">
        <v>0</v>
      </c>
      <c r="H33" s="11"/>
      <c r="I33" s="14"/>
      <c r="J33" s="13"/>
      <c r="K33" s="14"/>
      <c r="L33" s="13"/>
      <c r="M33" s="47"/>
      <c r="N33" s="60"/>
    </row>
    <row r="34" spans="1:15" x14ac:dyDescent="0.25">
      <c r="A34" s="145">
        <v>1710</v>
      </c>
      <c r="B34" s="150"/>
      <c r="C34" s="125" t="s">
        <v>13</v>
      </c>
      <c r="D34" s="1"/>
      <c r="E34" s="86"/>
      <c r="F34" s="3"/>
      <c r="G34" s="3">
        <v>2800000</v>
      </c>
      <c r="H34" s="2"/>
      <c r="I34" s="5"/>
      <c r="J34" s="4"/>
      <c r="K34" s="5"/>
      <c r="L34" s="4"/>
      <c r="M34" s="45"/>
      <c r="N34" s="56"/>
    </row>
    <row r="35" spans="1:15" x14ac:dyDescent="0.25">
      <c r="A35" s="146"/>
      <c r="B35" s="151"/>
      <c r="C35" s="25"/>
      <c r="D35" s="18"/>
      <c r="E35" s="66"/>
      <c r="F35" s="39"/>
      <c r="G35" s="7">
        <v>0</v>
      </c>
      <c r="H35" s="6"/>
      <c r="I35" s="9"/>
      <c r="J35" s="8"/>
      <c r="K35" s="9"/>
      <c r="L35" s="8"/>
      <c r="M35" s="46"/>
      <c r="N35" s="57"/>
    </row>
    <row r="36" spans="1:15" x14ac:dyDescent="0.25">
      <c r="A36" s="146"/>
      <c r="B36" s="151"/>
      <c r="C36" s="25"/>
      <c r="D36" s="18"/>
      <c r="E36" s="66"/>
      <c r="F36" s="39"/>
      <c r="G36" s="7">
        <v>0</v>
      </c>
      <c r="H36" s="6"/>
      <c r="I36" s="9"/>
      <c r="J36" s="8"/>
      <c r="K36" s="9"/>
      <c r="L36" s="8"/>
      <c r="M36" s="46"/>
      <c r="N36" s="57"/>
    </row>
    <row r="37" spans="1:15" ht="15.75" thickBot="1" x14ac:dyDescent="0.3">
      <c r="A37" s="149"/>
      <c r="B37" s="152"/>
      <c r="C37" s="26"/>
      <c r="D37" s="10"/>
      <c r="E37" s="87"/>
      <c r="F37" s="12"/>
      <c r="G37" s="12">
        <v>0</v>
      </c>
      <c r="H37" s="11"/>
      <c r="I37" s="14"/>
      <c r="J37" s="13"/>
      <c r="K37" s="14"/>
      <c r="L37" s="13"/>
      <c r="M37" s="47"/>
      <c r="N37" s="60"/>
    </row>
    <row r="38" spans="1:15" x14ac:dyDescent="0.25">
      <c r="A38" s="138">
        <v>1712</v>
      </c>
      <c r="B38" s="177">
        <v>45314</v>
      </c>
      <c r="C38" s="123" t="s">
        <v>14</v>
      </c>
      <c r="D38" s="32"/>
      <c r="E38" s="91"/>
      <c r="F38" s="34"/>
      <c r="G38" s="34">
        <v>644119</v>
      </c>
      <c r="H38" s="76"/>
      <c r="I38" s="35"/>
      <c r="J38" s="33"/>
      <c r="K38" s="35"/>
      <c r="L38" s="33"/>
      <c r="M38" s="53"/>
      <c r="N38" s="127" t="s">
        <v>49</v>
      </c>
      <c r="O38" s="128"/>
    </row>
    <row r="39" spans="1:15" x14ac:dyDescent="0.25">
      <c r="A39" s="139"/>
      <c r="B39" s="178"/>
      <c r="C39" s="36" t="s">
        <v>60</v>
      </c>
      <c r="D39" s="73" t="s">
        <v>47</v>
      </c>
      <c r="E39" s="17" t="s">
        <v>22</v>
      </c>
      <c r="F39" s="39">
        <v>617371.19999999995</v>
      </c>
      <c r="G39" s="39">
        <v>0</v>
      </c>
      <c r="H39" s="39">
        <f>G38-F39</f>
        <v>26747.800000000047</v>
      </c>
      <c r="I39" s="40"/>
      <c r="J39" s="38"/>
      <c r="K39" s="40"/>
      <c r="L39" s="38"/>
      <c r="M39" s="54"/>
      <c r="N39" s="109" t="s">
        <v>48</v>
      </c>
      <c r="O39" s="128"/>
    </row>
    <row r="40" spans="1:15" ht="15.75" thickBot="1" x14ac:dyDescent="0.3">
      <c r="A40" s="139"/>
      <c r="B40" s="178"/>
      <c r="C40" s="36"/>
      <c r="D40" s="37"/>
      <c r="E40" s="17"/>
      <c r="F40" s="39"/>
      <c r="G40" s="39">
        <v>0</v>
      </c>
      <c r="H40" s="77"/>
      <c r="I40" s="40"/>
      <c r="J40" s="38"/>
      <c r="K40" s="40"/>
      <c r="L40" s="38"/>
      <c r="M40" s="54"/>
      <c r="N40" s="63"/>
    </row>
    <row r="41" spans="1:15" x14ac:dyDescent="0.25">
      <c r="A41" s="138">
        <v>1713</v>
      </c>
      <c r="B41" s="140"/>
      <c r="C41" s="123" t="s">
        <v>15</v>
      </c>
      <c r="D41" s="32"/>
      <c r="E41" s="91"/>
      <c r="F41" s="34"/>
      <c r="G41" s="34">
        <v>665000</v>
      </c>
      <c r="H41" s="76"/>
      <c r="I41" s="35"/>
      <c r="J41" s="33"/>
      <c r="K41" s="35"/>
      <c r="L41" s="33"/>
      <c r="M41" s="53"/>
      <c r="N41" s="62"/>
    </row>
    <row r="42" spans="1:15" x14ac:dyDescent="0.25">
      <c r="A42" s="139"/>
      <c r="B42" s="141"/>
      <c r="C42" s="36"/>
      <c r="D42" s="37"/>
      <c r="E42" s="17"/>
      <c r="F42" s="39"/>
      <c r="G42" s="39">
        <v>0</v>
      </c>
      <c r="H42" s="77"/>
      <c r="I42" s="40"/>
      <c r="J42" s="38"/>
      <c r="K42" s="40"/>
      <c r="L42" s="38"/>
      <c r="M42" s="54"/>
      <c r="N42" s="63"/>
    </row>
    <row r="43" spans="1:15" x14ac:dyDescent="0.25">
      <c r="A43" s="139"/>
      <c r="B43" s="141"/>
      <c r="C43" s="36"/>
      <c r="D43" s="37"/>
      <c r="E43" s="17"/>
      <c r="F43" s="39"/>
      <c r="G43" s="39">
        <v>0</v>
      </c>
      <c r="H43" s="77"/>
      <c r="I43" s="40"/>
      <c r="J43" s="38"/>
      <c r="K43" s="40"/>
      <c r="L43" s="38"/>
      <c r="M43" s="54"/>
      <c r="N43" s="63"/>
    </row>
    <row r="44" spans="1:15" ht="15.75" thickBot="1" x14ac:dyDescent="0.3">
      <c r="A44" s="139"/>
      <c r="B44" s="141"/>
      <c r="C44" s="82"/>
      <c r="D44" s="83"/>
      <c r="E44" s="19"/>
      <c r="F44" s="69"/>
      <c r="G44" s="69">
        <v>0</v>
      </c>
      <c r="H44" s="79"/>
      <c r="I44" s="70"/>
      <c r="J44" s="68"/>
      <c r="K44" s="70"/>
      <c r="L44" s="68"/>
      <c r="M44" s="71"/>
      <c r="N44" s="72"/>
    </row>
    <row r="45" spans="1:15" x14ac:dyDescent="0.25">
      <c r="A45" s="138">
        <v>1714</v>
      </c>
      <c r="B45" s="177">
        <v>45223</v>
      </c>
      <c r="C45" s="123" t="s">
        <v>16</v>
      </c>
      <c r="D45" s="67"/>
      <c r="E45" s="91"/>
      <c r="F45" s="80"/>
      <c r="G45" s="34">
        <v>3556939</v>
      </c>
      <c r="H45" s="81"/>
      <c r="I45" s="35"/>
      <c r="J45" s="33"/>
      <c r="K45" s="35"/>
      <c r="L45" s="33"/>
      <c r="M45" s="53"/>
      <c r="N45" s="62"/>
    </row>
    <row r="46" spans="1:15" x14ac:dyDescent="0.25">
      <c r="A46" s="139"/>
      <c r="B46" s="179"/>
      <c r="C46" s="119" t="s">
        <v>46</v>
      </c>
      <c r="D46" s="112"/>
      <c r="E46" s="111"/>
      <c r="F46" s="113"/>
      <c r="G46" s="114"/>
      <c r="H46" s="122">
        <f>G45-(F47+F48+F49+F50+F51+F52)</f>
        <v>698719</v>
      </c>
      <c r="I46" s="115"/>
      <c r="J46" s="116"/>
      <c r="K46" s="115"/>
      <c r="L46" s="116"/>
      <c r="M46" s="117"/>
      <c r="N46" s="118"/>
    </row>
    <row r="47" spans="1:15" x14ac:dyDescent="0.25">
      <c r="A47" s="139"/>
      <c r="B47" s="178"/>
      <c r="C47" s="17" t="s">
        <v>24</v>
      </c>
      <c r="D47" s="73" t="s">
        <v>26</v>
      </c>
      <c r="E47" s="17" t="s">
        <v>22</v>
      </c>
      <c r="F47" s="84">
        <v>641520</v>
      </c>
      <c r="G47" s="39"/>
      <c r="H47" s="85"/>
      <c r="I47" s="40"/>
      <c r="J47" s="38"/>
      <c r="K47" s="130">
        <v>314800</v>
      </c>
      <c r="L47" s="38"/>
      <c r="M47" s="131">
        <f>G45-K47</f>
        <v>3242139</v>
      </c>
      <c r="N47" s="109" t="s">
        <v>38</v>
      </c>
    </row>
    <row r="48" spans="1:15" x14ac:dyDescent="0.25">
      <c r="A48" s="139"/>
      <c r="B48" s="178"/>
      <c r="C48" s="17" t="s">
        <v>27</v>
      </c>
      <c r="D48" s="73" t="s">
        <v>31</v>
      </c>
      <c r="E48" s="17" t="s">
        <v>22</v>
      </c>
      <c r="F48" s="39">
        <v>417800</v>
      </c>
      <c r="G48" s="39">
        <v>0</v>
      </c>
      <c r="H48" s="77"/>
      <c r="I48" s="40"/>
      <c r="J48" s="38"/>
      <c r="K48" s="40"/>
      <c r="L48" s="38"/>
      <c r="M48" s="54"/>
      <c r="N48" s="109" t="s">
        <v>37</v>
      </c>
    </row>
    <row r="49" spans="1:14" x14ac:dyDescent="0.25">
      <c r="A49" s="139"/>
      <c r="B49" s="178"/>
      <c r="C49" s="19" t="s">
        <v>29</v>
      </c>
      <c r="D49" s="74" t="s">
        <v>32</v>
      </c>
      <c r="E49" s="17" t="s">
        <v>22</v>
      </c>
      <c r="F49" s="69">
        <v>42350</v>
      </c>
      <c r="G49" s="69"/>
      <c r="H49" s="79"/>
      <c r="I49" s="70"/>
      <c r="J49" s="68"/>
      <c r="K49" s="70"/>
      <c r="L49" s="68"/>
      <c r="M49" s="71"/>
      <c r="N49" s="72"/>
    </row>
    <row r="50" spans="1:14" x14ac:dyDescent="0.25">
      <c r="A50" s="139"/>
      <c r="B50" s="178"/>
      <c r="C50" s="19" t="s">
        <v>30</v>
      </c>
      <c r="D50" s="74" t="s">
        <v>33</v>
      </c>
      <c r="E50" s="17" t="s">
        <v>22</v>
      </c>
      <c r="F50" s="69">
        <v>1128750</v>
      </c>
      <c r="G50" s="69"/>
      <c r="H50" s="79"/>
      <c r="I50" s="70"/>
      <c r="J50" s="68"/>
      <c r="K50" s="70"/>
      <c r="L50" s="68"/>
      <c r="M50" s="71"/>
      <c r="N50" s="72"/>
    </row>
    <row r="51" spans="1:14" x14ac:dyDescent="0.25">
      <c r="A51" s="139"/>
      <c r="B51" s="178"/>
      <c r="C51" s="19" t="s">
        <v>28</v>
      </c>
      <c r="D51" s="74" t="s">
        <v>41</v>
      </c>
      <c r="E51" s="17" t="s">
        <v>22</v>
      </c>
      <c r="F51" s="69">
        <v>417800</v>
      </c>
      <c r="G51" s="69"/>
      <c r="H51" s="79"/>
      <c r="I51" s="70"/>
      <c r="J51" s="68"/>
      <c r="K51" s="70"/>
      <c r="L51" s="68"/>
      <c r="M51" s="71"/>
      <c r="N51" s="72"/>
    </row>
    <row r="52" spans="1:14" ht="15.75" thickBot="1" x14ac:dyDescent="0.3">
      <c r="A52" s="142"/>
      <c r="B52" s="180"/>
      <c r="C52" s="44" t="s">
        <v>42</v>
      </c>
      <c r="D52" s="75" t="s">
        <v>43</v>
      </c>
      <c r="E52" s="17" t="s">
        <v>22</v>
      </c>
      <c r="F52" s="42">
        <v>210000</v>
      </c>
      <c r="G52" s="42">
        <v>0</v>
      </c>
      <c r="H52" s="78"/>
      <c r="I52" s="43"/>
      <c r="J52" s="41"/>
      <c r="K52" s="43"/>
      <c r="L52" s="41"/>
      <c r="M52" s="55"/>
      <c r="N52" s="64"/>
    </row>
    <row r="53" spans="1:14" ht="15.75" thickBot="1" x14ac:dyDescent="0.3">
      <c r="A53" s="143" t="s">
        <v>39</v>
      </c>
      <c r="B53" s="144"/>
      <c r="C53" s="144"/>
      <c r="D53" s="144"/>
      <c r="E53" s="144"/>
      <c r="F53" s="95">
        <f>SUM(F4:F52)</f>
        <v>3842940.17</v>
      </c>
      <c r="G53" s="95">
        <f>SUM(G4:G52)</f>
        <v>13519905</v>
      </c>
      <c r="H53" s="95">
        <f>SUM(H4:H52)</f>
        <v>1325542.83</v>
      </c>
      <c r="I53" s="93"/>
      <c r="J53" s="93"/>
      <c r="K53" s="93"/>
      <c r="L53" s="93"/>
      <c r="M53" s="93"/>
      <c r="N53" s="94"/>
    </row>
    <row r="54" spans="1:14" ht="15.75" thickBot="1" x14ac:dyDescent="0.3">
      <c r="A54" s="96"/>
      <c r="B54" s="97"/>
      <c r="C54" s="97"/>
      <c r="D54" s="97"/>
      <c r="E54" s="97"/>
      <c r="F54" s="98"/>
      <c r="G54" s="98"/>
      <c r="H54" s="98"/>
      <c r="I54" s="99"/>
      <c r="J54" s="99"/>
      <c r="K54" s="99"/>
      <c r="L54" s="99"/>
      <c r="M54" s="99"/>
      <c r="N54" s="100"/>
    </row>
    <row r="55" spans="1:14" ht="15.75" thickBot="1" x14ac:dyDescent="0.3">
      <c r="A55" s="105"/>
      <c r="B55" s="106"/>
      <c r="C55" s="106"/>
      <c r="D55" s="106"/>
      <c r="E55" s="106"/>
      <c r="F55" s="104" t="s">
        <v>34</v>
      </c>
      <c r="G55" s="104" t="s">
        <v>35</v>
      </c>
      <c r="H55" s="104" t="s">
        <v>36</v>
      </c>
      <c r="I55" s="101"/>
      <c r="J55" s="101"/>
      <c r="K55" s="101"/>
      <c r="L55" s="101"/>
      <c r="M55" s="101"/>
      <c r="N55" s="102"/>
    </row>
    <row r="56" spans="1:14" ht="15.75" thickBot="1" x14ac:dyDescent="0.3">
      <c r="A56" s="136" t="s">
        <v>40</v>
      </c>
      <c r="B56" s="137"/>
      <c r="C56" s="137"/>
      <c r="D56" s="137"/>
      <c r="E56" s="137"/>
      <c r="F56" s="107">
        <f>SUM(F4:F52)</f>
        <v>3842940.17</v>
      </c>
      <c r="G56" s="107">
        <f>SUM(G4:G52)</f>
        <v>13519905</v>
      </c>
      <c r="H56" s="108">
        <f>G56-F56</f>
        <v>9676964.8300000001</v>
      </c>
      <c r="I56" s="103"/>
      <c r="J56" s="103"/>
      <c r="K56" s="103"/>
      <c r="L56" s="103"/>
      <c r="M56" s="103"/>
      <c r="N56" s="103"/>
    </row>
  </sheetData>
  <mergeCells count="39">
    <mergeCell ref="N2:N3"/>
    <mergeCell ref="A1:N1"/>
    <mergeCell ref="A2:A3"/>
    <mergeCell ref="B2:B3"/>
    <mergeCell ref="C2:C3"/>
    <mergeCell ref="D2:D3"/>
    <mergeCell ref="K2:K3"/>
    <mergeCell ref="L2:L3"/>
    <mergeCell ref="M2:M3"/>
    <mergeCell ref="I2:I3"/>
    <mergeCell ref="J2:J3"/>
    <mergeCell ref="A10:A13"/>
    <mergeCell ref="B10:B13"/>
    <mergeCell ref="F2:F3"/>
    <mergeCell ref="G2:G3"/>
    <mergeCell ref="H2:H3"/>
    <mergeCell ref="E2:E3"/>
    <mergeCell ref="A4:A9"/>
    <mergeCell ref="B4:B9"/>
    <mergeCell ref="A14:A18"/>
    <mergeCell ref="B14:B18"/>
    <mergeCell ref="A19:A22"/>
    <mergeCell ref="B19:B22"/>
    <mergeCell ref="A23:A26"/>
    <mergeCell ref="B23:B26"/>
    <mergeCell ref="A27:A29"/>
    <mergeCell ref="B27:B29"/>
    <mergeCell ref="A30:A33"/>
    <mergeCell ref="B30:B33"/>
    <mergeCell ref="A34:A37"/>
    <mergeCell ref="B34:B37"/>
    <mergeCell ref="A56:E56"/>
    <mergeCell ref="A38:A40"/>
    <mergeCell ref="B38:B40"/>
    <mergeCell ref="A41:A44"/>
    <mergeCell ref="B41:B44"/>
    <mergeCell ref="A45:A52"/>
    <mergeCell ref="B45:B52"/>
    <mergeCell ref="A53:E53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CD6FD-05FE-4C9F-BDF9-24C33548FAA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West Valley School District 208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Connolly</dc:creator>
  <cp:lastModifiedBy>William Connolly</cp:lastModifiedBy>
  <cp:lastPrinted>2023-08-30T21:19:35Z</cp:lastPrinted>
  <dcterms:created xsi:type="dcterms:W3CDTF">2023-08-30T20:52:42Z</dcterms:created>
  <dcterms:modified xsi:type="dcterms:W3CDTF">2024-04-25T18:47:28Z</dcterms:modified>
</cp:coreProperties>
</file>